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10" windowHeight="1056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<sst xmlns="http://schemas.openxmlformats.org/spreadsheetml/2006/main" count="77">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</sst>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2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2" borderId="29" applyNumberFormat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4" fillId="5" borderId="3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4" borderId="30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9" borderId="32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9" borderId="30" applyNumberFormat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3" fontId="0" fillId="0" borderId="7" xfId="0" applyNumberFormat="1" applyBorder="1" applyAlignment="1"/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workbookViewId="0">
      <selection activeCell="D52" sqref="D52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8167568</v>
      </c>
      <c r="E7" s="21" t="str">
        <f t="shared" ref="E7:E11" si="0">IF(D8&lt;&gt;0,ROUND(D7/D8*100,2)&amp;"%"," ")</f>
        <v>51,04%</v>
      </c>
      <c r="F7" s="22" t="s">
        <v>13</v>
      </c>
    </row>
    <row r="8" spans="1:6">
      <c r="A8" s="23"/>
      <c r="B8" s="24"/>
      <c r="C8" s="25" t="s">
        <v>14</v>
      </c>
      <c r="D8" s="20">
        <v>16003460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D7-1381054</f>
        <v>6786514</v>
      </c>
      <c r="E9" s="21" t="str">
        <f t="shared" si="0"/>
        <v>140,14%</v>
      </c>
      <c r="F9" s="22" t="s">
        <v>13</v>
      </c>
    </row>
    <row r="10" spans="1:6">
      <c r="A10" s="23"/>
      <c r="B10" s="24"/>
      <c r="C10" s="27" t="s">
        <v>17</v>
      </c>
      <c r="D10" s="28">
        <v>4842760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6786514</v>
      </c>
      <c r="E11" s="21" t="str">
        <f t="shared" si="0"/>
        <v>83,09%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8167568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D11-2310575</f>
        <v>4475939</v>
      </c>
      <c r="E13" s="21" t="str">
        <f>IF(D14&lt;&gt;0,ROUND(D13/D14*100,2)&amp;"%"," ")</f>
        <v>54,8%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8167568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D9+34000</f>
        <v>6820514</v>
      </c>
      <c r="E21" s="30" t="str">
        <f t="shared" si="1"/>
        <v>83,51%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8167568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39">
        <v>972477</v>
      </c>
      <c r="E24" s="21">
        <f>IF(D25&lt;&gt;0,ROUND(D24/D25,2)," ")</f>
        <v>0.87</v>
      </c>
      <c r="F24" s="36"/>
    </row>
    <row r="25" spans="1:6">
      <c r="A25" s="40"/>
      <c r="B25" s="32"/>
      <c r="C25" s="27" t="s">
        <v>35</v>
      </c>
      <c r="D25" s="28">
        <v>1123941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1085715</v>
      </c>
      <c r="E26" s="41">
        <f>IF(D27&lt;&gt;0,ROUND(D26/D27,2)," ")</f>
        <v>1247948.28</v>
      </c>
      <c r="F26" s="36"/>
    </row>
    <row r="27" ht="13.5" spans="1:6">
      <c r="A27" s="42"/>
      <c r="B27" s="43"/>
      <c r="C27" s="44" t="s">
        <v>38</v>
      </c>
      <c r="D27" s="45">
        <f>E24</f>
        <v>0.87</v>
      </c>
      <c r="E27" s="46"/>
      <c r="F27" s="47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8"/>
      <c r="B40" s="49"/>
      <c r="C40" s="49"/>
      <c r="D40" s="49"/>
      <c r="E40" s="49"/>
      <c r="F40" s="50"/>
    </row>
    <row r="41" ht="13.5" spans="1:6">
      <c r="A41" s="51" t="s">
        <v>5</v>
      </c>
      <c r="B41" s="52" t="s">
        <v>6</v>
      </c>
      <c r="C41" s="52" t="s">
        <v>7</v>
      </c>
      <c r="D41" s="53" t="s">
        <v>8</v>
      </c>
      <c r="E41" s="52" t="s">
        <v>9</v>
      </c>
      <c r="F41" s="54" t="s">
        <v>10</v>
      </c>
    </row>
    <row r="42" spans="1:6">
      <c r="A42" s="55">
        <v>1</v>
      </c>
      <c r="B42" s="56" t="s">
        <v>40</v>
      </c>
      <c r="C42" s="57" t="s">
        <v>41</v>
      </c>
      <c r="D42" s="58"/>
      <c r="E42" s="59" t="str">
        <f t="shared" ref="E42:E46" si="2">IF(D43&lt;&gt;0,ROUND(D42/D43*100,2)&amp;"%"," ")</f>
        <v> </v>
      </c>
      <c r="F42" s="60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3291114</v>
      </c>
      <c r="E44" s="21" t="str">
        <f t="shared" si="2"/>
        <v>60,72%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5420116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2129002</v>
      </c>
      <c r="E46" s="21" t="str">
        <f t="shared" si="2"/>
        <v>39,28%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5420116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1">
        <v>5</v>
      </c>
      <c r="B50" s="26" t="s">
        <v>49</v>
      </c>
      <c r="C50" s="44" t="s">
        <v>50</v>
      </c>
      <c r="D50" s="28">
        <f>5860148-D44</f>
        <v>2569034</v>
      </c>
      <c r="E50" s="62"/>
      <c r="F50" s="36" t="s">
        <v>13</v>
      </c>
    </row>
    <row r="51" ht="13.5" spans="1:6">
      <c r="A51" s="63">
        <v>6</v>
      </c>
      <c r="B51" s="43" t="s">
        <v>51</v>
      </c>
      <c r="C51" s="44" t="s">
        <v>50</v>
      </c>
      <c r="D51" s="64">
        <f>2307420-D46</f>
        <v>178418</v>
      </c>
      <c r="E51" s="65"/>
      <c r="F51" s="47" t="s">
        <v>13</v>
      </c>
    </row>
    <row r="54" ht="13.5"/>
    <row r="55" s="1" customFormat="1" ht="22.5" customHeight="1" spans="1:4">
      <c r="A55" s="66" t="s">
        <v>52</v>
      </c>
      <c r="B55" s="66" t="s">
        <v>53</v>
      </c>
      <c r="C55" s="66" t="s">
        <v>54</v>
      </c>
      <c r="D55" s="67"/>
    </row>
    <row r="56" s="1" customFormat="1" ht="13.5" spans="1:4">
      <c r="A56" s="68"/>
      <c r="B56" s="68"/>
      <c r="C56" s="68"/>
      <c r="D56" s="67"/>
    </row>
    <row r="57" s="2" customFormat="1" ht="26.25" spans="1:7">
      <c r="A57" s="68" t="s">
        <v>55</v>
      </c>
      <c r="B57" s="69" t="s">
        <v>56</v>
      </c>
      <c r="C57" s="70">
        <f>SUM(C58:C62)</f>
        <v>0</v>
      </c>
      <c r="D57" s="71"/>
      <c r="G57" s="72">
        <f>SUM(C63:C67)</f>
        <v>0</v>
      </c>
    </row>
    <row r="58" s="1" customFormat="1" ht="13.5" spans="1:4">
      <c r="A58" s="73" t="s">
        <v>57</v>
      </c>
      <c r="B58" s="74" t="s">
        <v>58</v>
      </c>
      <c r="C58" s="75"/>
      <c r="D58" s="76"/>
    </row>
    <row r="59" s="1" customFormat="1" ht="13.5" spans="1:4">
      <c r="A59" s="73" t="s">
        <v>59</v>
      </c>
      <c r="B59" s="74" t="s">
        <v>60</v>
      </c>
      <c r="C59" s="75"/>
      <c r="D59" s="76"/>
    </row>
    <row r="60" s="1" customFormat="1" ht="13.5" spans="1:4">
      <c r="A60" s="73" t="s">
        <v>61</v>
      </c>
      <c r="B60" s="74" t="s">
        <v>62</v>
      </c>
      <c r="C60" s="75"/>
      <c r="D60" s="76"/>
    </row>
    <row r="61" s="1" customFormat="1" ht="13.5" spans="1:4">
      <c r="A61" s="73" t="s">
        <v>63</v>
      </c>
      <c r="B61" s="74" t="s">
        <v>64</v>
      </c>
      <c r="C61" s="75"/>
      <c r="D61" s="76"/>
    </row>
    <row r="62" s="1" customFormat="1" ht="13.5" spans="1:4">
      <c r="A62" s="73" t="s">
        <v>65</v>
      </c>
      <c r="B62" s="74" t="s">
        <v>66</v>
      </c>
      <c r="C62" s="75"/>
      <c r="D62" s="76"/>
    </row>
    <row r="63" s="1" customFormat="1" ht="13.5" spans="1:4">
      <c r="A63" s="73" t="s">
        <v>67</v>
      </c>
      <c r="B63" s="74" t="s">
        <v>68</v>
      </c>
      <c r="C63" s="75"/>
      <c r="D63" s="76"/>
    </row>
    <row r="64" s="1" customFormat="1" ht="13.5" spans="1:4">
      <c r="A64" s="73" t="s">
        <v>69</v>
      </c>
      <c r="B64" s="74" t="s">
        <v>70</v>
      </c>
      <c r="C64" s="75"/>
      <c r="D64" s="76"/>
    </row>
    <row r="65" s="1" customFormat="1" ht="13.5" spans="1:4">
      <c r="A65" s="73" t="s">
        <v>71</v>
      </c>
      <c r="B65" s="74" t="s">
        <v>72</v>
      </c>
      <c r="C65" s="75"/>
      <c r="D65" s="76"/>
    </row>
    <row r="66" s="1" customFormat="1" ht="13.5" spans="1:4">
      <c r="A66" s="73" t="s">
        <v>73</v>
      </c>
      <c r="B66" s="74" t="s">
        <v>74</v>
      </c>
      <c r="C66" s="75"/>
      <c r="D66" s="76"/>
    </row>
    <row r="67" ht="13.5" spans="1:4">
      <c r="A67" s="73" t="s">
        <v>75</v>
      </c>
      <c r="B67" s="74" t="s">
        <v>76</v>
      </c>
      <c r="C67" s="75"/>
      <c r="D67" s="77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2024-10-24T11:11:37Z</dcterms:created>
  <dcterms:modified xsi:type="dcterms:W3CDTF">2024-10-24T11:12:06Z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